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570" activeTab="0"/>
  </bookViews>
  <sheets>
    <sheet name="2020-Numerical YOE" sheetId="1" r:id="rId1"/>
    <sheet name="Sheet2" sheetId="2" r:id="rId2"/>
    <sheet name="Sheet3" sheetId="3" r:id="rId3"/>
  </sheets>
  <definedNames>
    <definedName name="_xlnm.Print_Titles" localSheetId="0">'2020-Numerical YOE'!$1:$2</definedName>
  </definedNames>
  <calcPr fullCalcOnLoad="1"/>
</workbook>
</file>

<file path=xl/sharedStrings.xml><?xml version="1.0" encoding="utf-8"?>
<sst xmlns="http://schemas.openxmlformats.org/spreadsheetml/2006/main" count="50" uniqueCount="29">
  <si>
    <t>Key Number</t>
  </si>
  <si>
    <t>Project Description / Funding Category / Project Sponsor</t>
  </si>
  <si>
    <t>Phase</t>
  </si>
  <si>
    <t>RW</t>
  </si>
  <si>
    <t>Total</t>
  </si>
  <si>
    <t>Federal Aid</t>
  </si>
  <si>
    <t>Sponsor Match</t>
  </si>
  <si>
    <t>PE/PC</t>
  </si>
  <si>
    <t>CE/CN</t>
  </si>
  <si>
    <t xml:space="preserve">Prior Year Program </t>
  </si>
  <si>
    <t>US-26, Alternative Instersection Improvements, Idaho Falls / HSIP / ITD</t>
  </si>
  <si>
    <t>PD</t>
  </si>
  <si>
    <t>D6, Six RRX Closures, Idaho Falls / Local Fed RRX / Idaho Falls</t>
  </si>
  <si>
    <t>I-15, US20/26 Connector, Idaho Falls  / National Highway System / ITD</t>
  </si>
  <si>
    <t>5th and Holmes Traffic Signal / STBG-Urban / Idaho Falls</t>
  </si>
  <si>
    <t>Science Center, Blvd to Holmes Overlay and Signal Upgrade / STBG-Urban / City of Idaho Falls</t>
  </si>
  <si>
    <t>US-91 Idaho Falls Microseal, Yellowstone Hwy to Holmes / FA COVID / ITD</t>
  </si>
  <si>
    <t>I-15, Bingham County Line to MP 119, Bonneville County, Pavement Preservation / Interstate Maintenance / ITD</t>
  </si>
  <si>
    <t>I-15B, City of Idaho Falls Lighting Upgrade / National Highway System / ITD</t>
  </si>
  <si>
    <t>BMPA FY 2021 TIP Modification #20 - October 15, 2021</t>
  </si>
  <si>
    <t>#20</t>
  </si>
  <si>
    <t>Reverses FY 2021 TIP Modification #17</t>
  </si>
  <si>
    <t>Delay from FY 2021 to FY 2022</t>
  </si>
  <si>
    <t>Delay from FY 2021 TIP Modification #12</t>
  </si>
  <si>
    <t>Reverses FY 2021 TIP Modification #18</t>
  </si>
  <si>
    <t>Added $600,000 to PE/PC in FY 2022</t>
  </si>
  <si>
    <t xml:space="preserve">Move CN (70) and PE (5) to RW and program in FY 2022 </t>
  </si>
  <si>
    <t>Added and was included in FY 2022 TIP</t>
  </si>
  <si>
    <t>Added and was is included in FY 2022 TIP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</si>
</sst>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0.000000000000000000"/>
    <numFmt numFmtId="185" formatCode="0.0000000000000000000"/>
    <numFmt numFmtId="186" formatCode="0.00000000000000000000"/>
    <numFmt numFmtId="187" formatCode="0.000000000000000000000"/>
  </numFmts>
  <fonts count="5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trike/>
      <sz val="9"/>
      <name val="Arial"/>
      <family val="2"/>
    </font>
    <font>
      <b/>
      <strike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" fontId="1" fillId="0" borderId="24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7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1" fontId="1" fillId="0" borderId="26" xfId="0" applyNumberFormat="1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8" fillId="0" borderId="2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2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4.8515625" style="0" customWidth="1"/>
    <col min="2" max="2" width="7.140625" style="0" customWidth="1"/>
    <col min="3" max="3" width="27.140625" style="0" customWidth="1"/>
    <col min="4" max="4" width="6.57421875" style="0" customWidth="1"/>
    <col min="5" max="5" width="8.7109375" style="0" customWidth="1"/>
    <col min="6" max="13" width="6.421875" style="0" customWidth="1"/>
    <col min="14" max="16" width="7.8515625" style="0" customWidth="1"/>
  </cols>
  <sheetData>
    <row r="1" spans="1:16" ht="21" customHeight="1">
      <c r="A1" s="83" t="s">
        <v>19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2:16" ht="42" customHeight="1" thickBot="1">
      <c r="B2" s="33" t="s">
        <v>0</v>
      </c>
      <c r="C2" s="33" t="s">
        <v>1</v>
      </c>
      <c r="D2" s="33" t="s">
        <v>2</v>
      </c>
      <c r="E2" s="34" t="s">
        <v>9</v>
      </c>
      <c r="F2" s="35">
        <v>2021</v>
      </c>
      <c r="G2" s="35">
        <v>2022</v>
      </c>
      <c r="H2" s="35">
        <v>2023</v>
      </c>
      <c r="I2" s="35">
        <v>2024</v>
      </c>
      <c r="J2" s="35">
        <v>2025</v>
      </c>
      <c r="K2" s="35">
        <v>2026</v>
      </c>
      <c r="L2" s="35">
        <v>2027</v>
      </c>
      <c r="M2" s="34" t="s">
        <v>11</v>
      </c>
      <c r="N2" s="36" t="s">
        <v>5</v>
      </c>
      <c r="O2" s="33" t="s">
        <v>6</v>
      </c>
      <c r="P2" s="33" t="s">
        <v>4</v>
      </c>
    </row>
    <row r="3" spans="1:16" ht="19.5" customHeight="1" thickTop="1">
      <c r="A3" s="90" t="s">
        <v>20</v>
      </c>
      <c r="B3" s="84">
        <v>20461</v>
      </c>
      <c r="C3" s="87" t="s">
        <v>14</v>
      </c>
      <c r="D3" s="3" t="s">
        <v>8</v>
      </c>
      <c r="E3" s="22"/>
      <c r="F3" s="11"/>
      <c r="G3" s="11"/>
      <c r="H3" s="11"/>
      <c r="I3" s="11"/>
      <c r="J3" s="11">
        <v>395</v>
      </c>
      <c r="K3" s="11"/>
      <c r="L3" s="11"/>
      <c r="M3" s="22"/>
      <c r="N3" s="29">
        <f>P3*0.9266</f>
        <v>366.007</v>
      </c>
      <c r="O3" s="12">
        <f>P3-N3</f>
        <v>28.992999999999995</v>
      </c>
      <c r="P3" s="26">
        <f>SUM(E3:M3)</f>
        <v>395</v>
      </c>
    </row>
    <row r="4" spans="1:17" ht="19.5" customHeight="1">
      <c r="A4" s="91"/>
      <c r="B4" s="85"/>
      <c r="C4" s="88"/>
      <c r="D4" s="13" t="s">
        <v>7</v>
      </c>
      <c r="E4" s="5"/>
      <c r="F4" s="49">
        <v>99</v>
      </c>
      <c r="G4" s="48">
        <v>99</v>
      </c>
      <c r="H4" s="25"/>
      <c r="I4" s="25"/>
      <c r="J4" s="25"/>
      <c r="K4" s="25"/>
      <c r="L4" s="25"/>
      <c r="M4" s="44"/>
      <c r="N4" s="29">
        <f>P4*0.9266</f>
        <v>91.7334</v>
      </c>
      <c r="O4" s="12">
        <f>P4-N4</f>
        <v>7.266599999999997</v>
      </c>
      <c r="P4" s="23">
        <f>SUM(G4:M4)</f>
        <v>99</v>
      </c>
      <c r="Q4" s="55" t="s">
        <v>21</v>
      </c>
    </row>
    <row r="5" spans="1:16" ht="19.5" customHeight="1" thickBot="1">
      <c r="A5" s="91"/>
      <c r="B5" s="86"/>
      <c r="C5" s="89"/>
      <c r="D5" s="15" t="s">
        <v>3</v>
      </c>
      <c r="E5" s="16"/>
      <c r="F5" s="2"/>
      <c r="G5" s="4"/>
      <c r="H5" s="4"/>
      <c r="I5" s="27">
        <v>23</v>
      </c>
      <c r="J5" s="4"/>
      <c r="K5" s="4"/>
      <c r="L5" s="4"/>
      <c r="M5" s="16"/>
      <c r="N5" s="30">
        <v>22</v>
      </c>
      <c r="O5" s="17">
        <f>P5-N5</f>
        <v>1</v>
      </c>
      <c r="P5" s="18">
        <f>SUM(E5:M5)</f>
        <v>23</v>
      </c>
    </row>
    <row r="6" spans="1:17" ht="19.5" customHeight="1" thickTop="1">
      <c r="A6" s="91"/>
      <c r="B6" s="84">
        <v>20539</v>
      </c>
      <c r="C6" s="87" t="s">
        <v>10</v>
      </c>
      <c r="D6" s="3" t="s">
        <v>8</v>
      </c>
      <c r="E6" s="22"/>
      <c r="F6" s="40"/>
      <c r="G6" s="39"/>
      <c r="H6" s="11">
        <v>5722</v>
      </c>
      <c r="I6" s="11"/>
      <c r="J6" s="11"/>
      <c r="K6" s="11"/>
      <c r="L6" s="11"/>
      <c r="M6" s="22"/>
      <c r="N6" s="31">
        <f aca="true" t="shared" si="0" ref="N6:N13">P6*0.9266</f>
        <v>5302.0052</v>
      </c>
      <c r="O6" s="12">
        <f aca="true" t="shared" si="1" ref="O6:O23">P6-N6</f>
        <v>419.9948000000004</v>
      </c>
      <c r="P6" s="26">
        <f>SUM(E6:M6)</f>
        <v>5722</v>
      </c>
      <c r="Q6" s="37"/>
    </row>
    <row r="7" spans="1:17" ht="19.5" customHeight="1">
      <c r="A7" s="91"/>
      <c r="B7" s="85"/>
      <c r="C7" s="88"/>
      <c r="D7" s="13" t="s">
        <v>7</v>
      </c>
      <c r="E7" s="5">
        <v>200</v>
      </c>
      <c r="F7" s="38"/>
      <c r="G7" s="41"/>
      <c r="H7" s="25"/>
      <c r="I7" s="25"/>
      <c r="J7" s="25"/>
      <c r="K7" s="25"/>
      <c r="L7" s="25"/>
      <c r="M7" s="22"/>
      <c r="N7" s="29">
        <f t="shared" si="0"/>
        <v>185.32</v>
      </c>
      <c r="O7" s="12">
        <f t="shared" si="1"/>
        <v>14.680000000000007</v>
      </c>
      <c r="P7" s="23">
        <f>SUM(E7:M7)</f>
        <v>200</v>
      </c>
      <c r="Q7" s="37"/>
    </row>
    <row r="8" spans="1:17" ht="19.5" customHeight="1" thickBot="1">
      <c r="A8" s="91"/>
      <c r="B8" s="86"/>
      <c r="C8" s="89"/>
      <c r="D8" s="15" t="s">
        <v>3</v>
      </c>
      <c r="E8" s="16"/>
      <c r="F8" s="51">
        <v>730</v>
      </c>
      <c r="G8" s="50">
        <v>730</v>
      </c>
      <c r="H8" s="4"/>
      <c r="I8" s="4"/>
      <c r="J8" s="4"/>
      <c r="K8" s="4"/>
      <c r="L8" s="4"/>
      <c r="M8" s="16"/>
      <c r="N8" s="30">
        <f t="shared" si="0"/>
        <v>676.418</v>
      </c>
      <c r="O8" s="17">
        <f t="shared" si="1"/>
        <v>53.581999999999994</v>
      </c>
      <c r="P8" s="18">
        <f>SUM(G8:M8)</f>
        <v>730</v>
      </c>
      <c r="Q8" s="52" t="s">
        <v>22</v>
      </c>
    </row>
    <row r="9" spans="1:17" ht="19.5" customHeight="1" thickTop="1">
      <c r="A9" s="91"/>
      <c r="B9" s="84">
        <v>20735</v>
      </c>
      <c r="C9" s="87" t="s">
        <v>16</v>
      </c>
      <c r="D9" s="3" t="s">
        <v>8</v>
      </c>
      <c r="E9" s="22"/>
      <c r="F9" s="54">
        <v>1779</v>
      </c>
      <c r="G9" s="53">
        <v>1836</v>
      </c>
      <c r="H9" s="11"/>
      <c r="I9" s="11"/>
      <c r="J9" s="11"/>
      <c r="K9" s="11"/>
      <c r="L9" s="11"/>
      <c r="M9" s="28"/>
      <c r="N9" s="29">
        <f t="shared" si="0"/>
        <v>1701.2376</v>
      </c>
      <c r="O9" s="12">
        <f t="shared" si="1"/>
        <v>134.76240000000007</v>
      </c>
      <c r="P9" s="26">
        <f>SUM(G9:M9)</f>
        <v>1836</v>
      </c>
      <c r="Q9" s="55" t="s">
        <v>23</v>
      </c>
    </row>
    <row r="10" spans="1:17" ht="19.5" customHeight="1">
      <c r="A10" s="91"/>
      <c r="B10" s="85"/>
      <c r="C10" s="88"/>
      <c r="D10" s="13" t="s">
        <v>7</v>
      </c>
      <c r="E10" s="5">
        <v>25</v>
      </c>
      <c r="F10" s="14"/>
      <c r="G10" s="14"/>
      <c r="H10" s="25"/>
      <c r="I10" s="25"/>
      <c r="J10" s="25"/>
      <c r="K10" s="25"/>
      <c r="L10" s="25"/>
      <c r="M10" s="32"/>
      <c r="N10" s="29">
        <f t="shared" si="0"/>
        <v>23.165</v>
      </c>
      <c r="O10" s="12">
        <f t="shared" si="1"/>
        <v>1.8350000000000009</v>
      </c>
      <c r="P10" s="23">
        <f>SUM(E10:G10)</f>
        <v>25</v>
      </c>
      <c r="Q10" s="37"/>
    </row>
    <row r="11" spans="1:16" ht="19.5" customHeight="1" thickBot="1">
      <c r="A11" s="91"/>
      <c r="B11" s="86"/>
      <c r="C11" s="89"/>
      <c r="D11" s="15" t="s">
        <v>3</v>
      </c>
      <c r="E11" s="16"/>
      <c r="F11" s="2"/>
      <c r="G11" s="4"/>
      <c r="H11" s="4"/>
      <c r="I11" s="4"/>
      <c r="J11" s="4"/>
      <c r="K11" s="4"/>
      <c r="L11" s="4"/>
      <c r="M11" s="19"/>
      <c r="N11" s="30">
        <f t="shared" si="0"/>
        <v>0</v>
      </c>
      <c r="O11" s="17">
        <f t="shared" si="1"/>
        <v>0</v>
      </c>
      <c r="P11" s="18">
        <f>SUM(E11:G11)</f>
        <v>0</v>
      </c>
    </row>
    <row r="12" spans="1:16" ht="19.5" customHeight="1" thickTop="1">
      <c r="A12" s="91"/>
      <c r="B12" s="84">
        <v>22008</v>
      </c>
      <c r="C12" s="87" t="s">
        <v>15</v>
      </c>
      <c r="D12" s="6" t="s">
        <v>8</v>
      </c>
      <c r="E12" s="10"/>
      <c r="F12" s="24"/>
      <c r="G12" s="24"/>
      <c r="H12" s="24"/>
      <c r="I12" s="24"/>
      <c r="J12" s="24"/>
      <c r="K12" s="24"/>
      <c r="L12" s="24"/>
      <c r="M12" s="10">
        <v>1341</v>
      </c>
      <c r="N12" s="31">
        <f t="shared" si="0"/>
        <v>1242.5706</v>
      </c>
      <c r="O12" s="7">
        <f t="shared" si="1"/>
        <v>98.42939999999999</v>
      </c>
      <c r="P12" s="21">
        <f>SUM(E12:M12)</f>
        <v>1341</v>
      </c>
    </row>
    <row r="13" spans="1:17" ht="19.5" customHeight="1">
      <c r="A13" s="91"/>
      <c r="B13" s="85"/>
      <c r="C13" s="88"/>
      <c r="D13" s="13" t="s">
        <v>7</v>
      </c>
      <c r="E13" s="5"/>
      <c r="F13" s="56">
        <v>130</v>
      </c>
      <c r="G13" s="48">
        <v>130</v>
      </c>
      <c r="H13" s="25"/>
      <c r="I13" s="25"/>
      <c r="J13" s="25"/>
      <c r="K13" s="25"/>
      <c r="L13" s="25"/>
      <c r="M13" s="22"/>
      <c r="N13" s="29">
        <f t="shared" si="0"/>
        <v>120.458</v>
      </c>
      <c r="O13" s="12">
        <f t="shared" si="1"/>
        <v>9.542000000000002</v>
      </c>
      <c r="P13" s="23">
        <f>SUM(G13:M13)</f>
        <v>130</v>
      </c>
      <c r="Q13" s="55" t="s">
        <v>24</v>
      </c>
    </row>
    <row r="14" spans="1:16" ht="19.5" customHeight="1" thickBot="1">
      <c r="A14" s="91"/>
      <c r="B14" s="86"/>
      <c r="C14" s="89"/>
      <c r="D14" s="15" t="s">
        <v>3</v>
      </c>
      <c r="E14" s="16"/>
      <c r="F14" s="2"/>
      <c r="G14" s="4"/>
      <c r="H14" s="27">
        <v>11</v>
      </c>
      <c r="I14" s="27"/>
      <c r="J14" s="27"/>
      <c r="K14" s="27"/>
      <c r="L14" s="27"/>
      <c r="M14" s="45"/>
      <c r="N14" s="46">
        <v>11</v>
      </c>
      <c r="O14" s="17">
        <f t="shared" si="1"/>
        <v>0</v>
      </c>
      <c r="P14" s="18">
        <f aca="true" t="shared" si="2" ref="P14:P20">SUM(E14:M14)</f>
        <v>11</v>
      </c>
    </row>
    <row r="15" spans="1:17" ht="19.5" customHeight="1" thickTop="1">
      <c r="A15" s="91"/>
      <c r="B15" s="92">
        <v>22679</v>
      </c>
      <c r="C15" s="98" t="s">
        <v>17</v>
      </c>
      <c r="D15" s="60" t="s">
        <v>8</v>
      </c>
      <c r="E15" s="61"/>
      <c r="F15" s="66"/>
      <c r="G15" s="67"/>
      <c r="H15" s="24"/>
      <c r="I15" s="24"/>
      <c r="J15" s="24"/>
      <c r="K15" s="53">
        <v>7198</v>
      </c>
      <c r="L15" s="24"/>
      <c r="M15" s="10"/>
      <c r="N15" s="81">
        <v>6642</v>
      </c>
      <c r="O15" s="75">
        <f>P15-N15</f>
        <v>556</v>
      </c>
      <c r="P15" s="80">
        <f t="shared" si="2"/>
        <v>7198</v>
      </c>
      <c r="Q15" s="69" t="s">
        <v>27</v>
      </c>
    </row>
    <row r="16" spans="1:17" ht="19.5" customHeight="1">
      <c r="A16" s="91"/>
      <c r="B16" s="93"/>
      <c r="C16" s="99"/>
      <c r="D16" s="62" t="s">
        <v>7</v>
      </c>
      <c r="E16" s="63"/>
      <c r="F16" s="68"/>
      <c r="G16" s="48">
        <v>40</v>
      </c>
      <c r="H16" s="20"/>
      <c r="I16" s="20"/>
      <c r="J16" s="20"/>
      <c r="K16" s="20"/>
      <c r="L16" s="20"/>
      <c r="M16" s="5"/>
      <c r="N16" s="76">
        <f>P16*0.9266</f>
        <v>37.064</v>
      </c>
      <c r="O16" s="77">
        <f>P16-N16</f>
        <v>2.936</v>
      </c>
      <c r="P16" s="42">
        <f t="shared" si="2"/>
        <v>40</v>
      </c>
      <c r="Q16" s="37"/>
    </row>
    <row r="17" spans="1:17" ht="19.5" customHeight="1" thickBot="1">
      <c r="A17" s="91"/>
      <c r="B17" s="94"/>
      <c r="C17" s="100"/>
      <c r="D17" s="64" t="s">
        <v>3</v>
      </c>
      <c r="E17" s="65"/>
      <c r="F17" s="59"/>
      <c r="G17" s="59"/>
      <c r="H17" s="57"/>
      <c r="I17" s="57"/>
      <c r="J17" s="57"/>
      <c r="K17" s="57"/>
      <c r="L17" s="57"/>
      <c r="M17" s="58"/>
      <c r="N17" s="78">
        <v>0</v>
      </c>
      <c r="O17" s="79">
        <v>0</v>
      </c>
      <c r="P17" s="43">
        <f t="shared" si="2"/>
        <v>0</v>
      </c>
      <c r="Q17" s="37"/>
    </row>
    <row r="18" spans="1:16" ht="19.5" customHeight="1" thickTop="1">
      <c r="A18" s="91"/>
      <c r="B18" s="84">
        <v>22689</v>
      </c>
      <c r="C18" s="87" t="s">
        <v>13</v>
      </c>
      <c r="D18" s="11" t="s">
        <v>8</v>
      </c>
      <c r="E18" s="10"/>
      <c r="F18" s="24"/>
      <c r="G18" s="24"/>
      <c r="H18" s="24"/>
      <c r="I18" s="24"/>
      <c r="J18" s="24"/>
      <c r="K18" s="24"/>
      <c r="L18" s="24">
        <v>7966</v>
      </c>
      <c r="M18" s="10"/>
      <c r="N18" s="47">
        <v>7382</v>
      </c>
      <c r="O18" s="7">
        <f t="shared" si="1"/>
        <v>584</v>
      </c>
      <c r="P18" s="21">
        <f t="shared" si="2"/>
        <v>7966</v>
      </c>
    </row>
    <row r="19" spans="1:17" ht="19.5" customHeight="1">
      <c r="A19" s="91"/>
      <c r="B19" s="85"/>
      <c r="C19" s="88"/>
      <c r="D19" s="20" t="s">
        <v>7</v>
      </c>
      <c r="E19" s="5"/>
      <c r="F19" s="20">
        <v>20</v>
      </c>
      <c r="G19" s="48">
        <v>600</v>
      </c>
      <c r="H19" s="25"/>
      <c r="I19" s="25"/>
      <c r="J19" s="25"/>
      <c r="K19" s="25"/>
      <c r="L19" s="25"/>
      <c r="M19" s="22"/>
      <c r="N19" s="29">
        <f>P19*0.9266</f>
        <v>574.492</v>
      </c>
      <c r="O19" s="12">
        <f t="shared" si="1"/>
        <v>45.50800000000004</v>
      </c>
      <c r="P19" s="23">
        <f t="shared" si="2"/>
        <v>620</v>
      </c>
      <c r="Q19" s="70" t="s">
        <v>25</v>
      </c>
    </row>
    <row r="20" spans="1:16" ht="19.5" customHeight="1" thickBot="1">
      <c r="A20" s="91"/>
      <c r="B20" s="86"/>
      <c r="C20" s="89"/>
      <c r="D20" s="27" t="s">
        <v>3</v>
      </c>
      <c r="E20" s="16"/>
      <c r="F20" s="2"/>
      <c r="G20" s="4"/>
      <c r="H20" s="27"/>
      <c r="I20" s="27">
        <v>2122</v>
      </c>
      <c r="J20" s="27"/>
      <c r="K20" s="27"/>
      <c r="L20" s="27"/>
      <c r="M20" s="16"/>
      <c r="N20" s="30">
        <v>1967</v>
      </c>
      <c r="O20" s="17">
        <f t="shared" si="1"/>
        <v>155</v>
      </c>
      <c r="P20" s="18">
        <f t="shared" si="2"/>
        <v>2122</v>
      </c>
    </row>
    <row r="21" spans="1:17" ht="19.5" customHeight="1" thickTop="1">
      <c r="A21" s="91"/>
      <c r="B21" s="84">
        <v>23015</v>
      </c>
      <c r="C21" s="87" t="s">
        <v>12</v>
      </c>
      <c r="D21" s="11" t="s">
        <v>8</v>
      </c>
      <c r="E21" s="10"/>
      <c r="F21" s="24"/>
      <c r="G21" s="24"/>
      <c r="H21" s="71"/>
      <c r="I21" s="71">
        <v>70</v>
      </c>
      <c r="J21" s="24"/>
      <c r="K21" s="24"/>
      <c r="L21" s="24"/>
      <c r="M21" s="10"/>
      <c r="N21" s="47">
        <v>0</v>
      </c>
      <c r="O21" s="7">
        <v>0</v>
      </c>
      <c r="P21" s="21">
        <v>0</v>
      </c>
      <c r="Q21" s="55" t="s">
        <v>26</v>
      </c>
    </row>
    <row r="22" spans="1:16" ht="19.5" customHeight="1">
      <c r="A22" s="91"/>
      <c r="B22" s="85"/>
      <c r="C22" s="88"/>
      <c r="D22" s="20" t="s">
        <v>7</v>
      </c>
      <c r="E22" s="5"/>
      <c r="F22" s="20"/>
      <c r="G22" s="48">
        <v>5</v>
      </c>
      <c r="H22" s="54">
        <v>10</v>
      </c>
      <c r="I22" s="72"/>
      <c r="J22" s="25"/>
      <c r="K22" s="25"/>
      <c r="L22" s="25"/>
      <c r="M22" s="22"/>
      <c r="N22" s="29">
        <f>P22*0.9</f>
        <v>4.5</v>
      </c>
      <c r="O22" s="12">
        <f t="shared" si="1"/>
        <v>0.5</v>
      </c>
      <c r="P22" s="23">
        <f>SUM(G22)</f>
        <v>5</v>
      </c>
    </row>
    <row r="23" spans="1:16" ht="19.5" customHeight="1" thickBot="1">
      <c r="A23" s="91"/>
      <c r="B23" s="86"/>
      <c r="C23" s="89"/>
      <c r="D23" s="27" t="s">
        <v>3</v>
      </c>
      <c r="E23" s="16"/>
      <c r="F23" s="2"/>
      <c r="G23" s="50">
        <v>275</v>
      </c>
      <c r="H23" s="73">
        <v>200</v>
      </c>
      <c r="I23" s="73"/>
      <c r="J23" s="27"/>
      <c r="K23" s="27"/>
      <c r="L23" s="27"/>
      <c r="M23" s="16"/>
      <c r="N23" s="29">
        <f>P23*0.9</f>
        <v>247.5</v>
      </c>
      <c r="O23" s="17">
        <f t="shared" si="1"/>
        <v>27.5</v>
      </c>
      <c r="P23" s="18">
        <f>SUM(G23)</f>
        <v>275</v>
      </c>
    </row>
    <row r="24" spans="1:17" ht="19.5" customHeight="1" thickTop="1">
      <c r="A24" s="91"/>
      <c r="B24" s="92">
        <v>23247</v>
      </c>
      <c r="C24" s="95" t="s">
        <v>18</v>
      </c>
      <c r="D24" s="11" t="s">
        <v>8</v>
      </c>
      <c r="E24" s="10"/>
      <c r="F24" s="66"/>
      <c r="G24" s="67"/>
      <c r="H24" s="24"/>
      <c r="I24" s="53">
        <v>2185</v>
      </c>
      <c r="J24" s="24"/>
      <c r="K24" s="24"/>
      <c r="L24" s="24"/>
      <c r="M24" s="10"/>
      <c r="N24" s="74">
        <v>2024</v>
      </c>
      <c r="O24" s="75">
        <f>P24-N24</f>
        <v>161</v>
      </c>
      <c r="P24" s="80">
        <f>SUM(E24:M24)</f>
        <v>2185</v>
      </c>
      <c r="Q24" s="69" t="s">
        <v>28</v>
      </c>
    </row>
    <row r="25" spans="1:16" ht="19.5" customHeight="1">
      <c r="A25" s="91"/>
      <c r="B25" s="93"/>
      <c r="C25" s="96"/>
      <c r="D25" s="20" t="s">
        <v>7</v>
      </c>
      <c r="E25" s="5"/>
      <c r="F25" s="68"/>
      <c r="G25" s="48">
        <v>30</v>
      </c>
      <c r="H25" s="20"/>
      <c r="I25" s="20"/>
      <c r="J25" s="20"/>
      <c r="K25" s="20"/>
      <c r="L25" s="20"/>
      <c r="M25" s="5"/>
      <c r="N25" s="76">
        <f>P25*0.9266</f>
        <v>27.798</v>
      </c>
      <c r="O25" s="77">
        <f>P25-N25</f>
        <v>2.2020000000000017</v>
      </c>
      <c r="P25" s="42">
        <f>SUM(E25:M25)</f>
        <v>30</v>
      </c>
    </row>
    <row r="26" spans="1:16" ht="19.5" customHeight="1" thickBot="1">
      <c r="A26" s="91"/>
      <c r="B26" s="94"/>
      <c r="C26" s="97"/>
      <c r="D26" s="27" t="s">
        <v>3</v>
      </c>
      <c r="E26" s="16"/>
      <c r="F26" s="82"/>
      <c r="G26" s="4"/>
      <c r="H26" s="27"/>
      <c r="I26" s="27"/>
      <c r="J26" s="27"/>
      <c r="K26" s="27"/>
      <c r="L26" s="27"/>
      <c r="M26" s="16"/>
      <c r="N26" s="78">
        <f>P26*0.9266</f>
        <v>0</v>
      </c>
      <c r="O26" s="79">
        <f>P26-N26</f>
        <v>0</v>
      </c>
      <c r="P26" s="43">
        <f>SUM(E26:M26)</f>
        <v>0</v>
      </c>
    </row>
    <row r="27" spans="2:16" ht="19.5" customHeight="1" thickTop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  <c r="P27" s="9"/>
    </row>
    <row r="28" spans="2:16" ht="19.5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  <c r="P28" s="9"/>
    </row>
    <row r="29" spans="2:16" ht="19.5" customHeigh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9"/>
      <c r="P29" s="9"/>
    </row>
    <row r="30" spans="2:16" ht="19.5" customHeight="1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  <c r="P30" s="9"/>
    </row>
    <row r="31" spans="2:16" ht="19.5" customHeight="1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9"/>
      <c r="P31" s="9"/>
    </row>
    <row r="32" spans="2:16" ht="19.5" customHeight="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  <c r="P32" s="9"/>
    </row>
    <row r="33" spans="2:16" ht="19.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9"/>
      <c r="P33" s="9"/>
    </row>
    <row r="34" spans="2:16" ht="19.5" customHeight="1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P34" s="9"/>
    </row>
    <row r="35" spans="2:16" ht="19.5" customHeight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9"/>
      <c r="P35" s="9"/>
    </row>
    <row r="36" spans="2:16" ht="19.5" customHeight="1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9"/>
      <c r="P36" s="9"/>
    </row>
    <row r="37" spans="2:16" ht="19.5" customHeight="1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9"/>
      <c r="P37" s="9"/>
    </row>
    <row r="38" spans="2:16" ht="19.5" customHeight="1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9"/>
      <c r="P38" s="9"/>
    </row>
    <row r="39" spans="2:16" ht="19.5" customHeight="1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9"/>
      <c r="P39" s="9"/>
    </row>
    <row r="40" spans="2:16" ht="19.5" customHeight="1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9"/>
      <c r="P40" s="9"/>
    </row>
    <row r="41" spans="2:16" ht="19.5" customHeight="1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  <c r="P41" s="9"/>
    </row>
    <row r="42" spans="2:16" ht="19.5" customHeight="1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  <c r="P42" s="9"/>
    </row>
    <row r="43" spans="2:16" ht="19.5" customHeight="1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9"/>
      <c r="P43" s="9"/>
    </row>
    <row r="44" spans="2:16" ht="19.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9"/>
      <c r="P44" s="9"/>
    </row>
    <row r="45" spans="2:16" ht="19.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9"/>
      <c r="P45" s="9"/>
    </row>
    <row r="46" spans="2:16" ht="19.5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9"/>
      <c r="P46" s="9"/>
    </row>
    <row r="47" spans="2:16" ht="19.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/>
      <c r="P47" s="9"/>
    </row>
    <row r="48" spans="2:16" ht="19.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  <c r="P48" s="9"/>
    </row>
    <row r="49" spans="2:16" ht="19.5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9"/>
      <c r="P49" s="9"/>
    </row>
    <row r="50" spans="2:16" ht="19.5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9"/>
      <c r="P50" s="9"/>
    </row>
    <row r="51" spans="2:16" ht="19.5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9"/>
      <c r="P51" s="9"/>
    </row>
    <row r="52" spans="2:16" ht="19.5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9"/>
      <c r="P52" s="9"/>
    </row>
    <row r="53" spans="2:16" ht="19.5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9"/>
      <c r="P53" s="9"/>
    </row>
    <row r="54" spans="2:16" ht="19.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  <c r="P54" s="9"/>
    </row>
    <row r="55" spans="2:16" ht="19.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9"/>
      <c r="P55" s="9"/>
    </row>
    <row r="56" spans="2:16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9"/>
      <c r="P56" s="9"/>
    </row>
    <row r="57" spans="2:16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9"/>
      <c r="P57" s="9"/>
    </row>
    <row r="58" spans="2:16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9"/>
      <c r="P58" s="9"/>
    </row>
    <row r="59" spans="2:16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9"/>
      <c r="P59" s="9"/>
    </row>
    <row r="60" spans="2:16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9"/>
      <c r="P60" s="9"/>
    </row>
    <row r="61" spans="2:16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9"/>
      <c r="P61" s="9"/>
    </row>
    <row r="62" spans="2:16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9"/>
      <c r="P62" s="9"/>
    </row>
    <row r="63" spans="2:16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9"/>
      <c r="P63" s="9"/>
    </row>
    <row r="64" spans="2:16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9"/>
      <c r="P64" s="9"/>
    </row>
    <row r="65" spans="2:16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9"/>
      <c r="P65" s="9"/>
    </row>
    <row r="66" spans="2:16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9"/>
      <c r="P66" s="9"/>
    </row>
    <row r="67" spans="2:16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9"/>
      <c r="P67" s="9"/>
    </row>
    <row r="68" spans="2:16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9"/>
      <c r="P68" s="9"/>
    </row>
    <row r="69" spans="2:16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P69" s="9"/>
    </row>
    <row r="70" spans="2:16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9"/>
      <c r="P70" s="9"/>
    </row>
    <row r="71" spans="2:16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9"/>
      <c r="P71" s="9"/>
    </row>
    <row r="72" spans="2:16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9"/>
      <c r="P72" s="9"/>
    </row>
    <row r="73" spans="2:16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9"/>
      <c r="P73" s="9"/>
    </row>
    <row r="74" spans="2:16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9"/>
      <c r="P74" s="9"/>
    </row>
    <row r="75" spans="2:16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9"/>
      <c r="P75" s="9"/>
    </row>
    <row r="76" spans="2:16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9"/>
      <c r="O76" s="9"/>
      <c r="P76" s="9"/>
    </row>
    <row r="77" spans="2:16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9"/>
      <c r="O77" s="9"/>
      <c r="P77" s="9"/>
    </row>
    <row r="78" spans="2:16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9"/>
      <c r="O78" s="9"/>
      <c r="P78" s="9"/>
    </row>
    <row r="79" spans="2:16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9"/>
      <c r="O79" s="9"/>
      <c r="P79" s="9"/>
    </row>
    <row r="80" spans="2:16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9"/>
      <c r="O80" s="9"/>
      <c r="P80" s="9"/>
    </row>
    <row r="81" spans="2:16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9"/>
      <c r="O81" s="9"/>
      <c r="P81" s="9"/>
    </row>
    <row r="82" spans="2:16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9"/>
      <c r="O82" s="9"/>
      <c r="P82" s="9"/>
    </row>
    <row r="83" spans="2:16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9"/>
      <c r="O83" s="9"/>
      <c r="P83" s="9"/>
    </row>
    <row r="84" spans="2:16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9"/>
      <c r="O84" s="9"/>
      <c r="P84" s="9"/>
    </row>
    <row r="85" spans="2:16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9"/>
      <c r="O85" s="9"/>
      <c r="P85" s="9"/>
    </row>
    <row r="86" spans="2:16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9"/>
      <c r="O86" s="9"/>
      <c r="P86" s="9"/>
    </row>
    <row r="87" spans="2:16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9"/>
      <c r="O87" s="9"/>
      <c r="P87" s="9"/>
    </row>
    <row r="88" spans="2:16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9"/>
      <c r="O88" s="9"/>
      <c r="P88" s="9"/>
    </row>
    <row r="89" spans="2:16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9"/>
      <c r="O89" s="9"/>
      <c r="P89" s="9"/>
    </row>
    <row r="90" spans="2:16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9"/>
      <c r="O90" s="9"/>
      <c r="P90" s="9"/>
    </row>
    <row r="91" spans="2:16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9"/>
      <c r="O91" s="9"/>
      <c r="P91" s="9"/>
    </row>
    <row r="92" spans="2:16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9"/>
      <c r="O92" s="9"/>
      <c r="P92" s="9"/>
    </row>
    <row r="93" spans="2:16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9"/>
      <c r="O93" s="9"/>
      <c r="P93" s="9"/>
    </row>
    <row r="94" spans="2:16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9"/>
      <c r="O94" s="9"/>
      <c r="P94" s="9"/>
    </row>
    <row r="95" spans="2:16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9"/>
      <c r="O95" s="9"/>
      <c r="P95" s="9"/>
    </row>
    <row r="96" spans="2:16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9"/>
      <c r="O96" s="9"/>
      <c r="P96" s="9"/>
    </row>
    <row r="97" spans="2:16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9"/>
      <c r="O97" s="9"/>
      <c r="P97" s="9"/>
    </row>
    <row r="98" spans="2:16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9"/>
      <c r="O98" s="9"/>
      <c r="P98" s="9"/>
    </row>
    <row r="99" spans="2:16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9"/>
      <c r="O99" s="9"/>
      <c r="P99" s="9"/>
    </row>
    <row r="100" spans="2:16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9"/>
      <c r="O100" s="9"/>
      <c r="P100" s="9"/>
    </row>
    <row r="101" spans="2:16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9"/>
      <c r="O101" s="9"/>
      <c r="P101" s="9"/>
    </row>
    <row r="102" spans="2:16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9"/>
      <c r="O102" s="9"/>
      <c r="P102" s="9"/>
    </row>
    <row r="103" spans="2:16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9"/>
      <c r="O103" s="9"/>
      <c r="P103" s="9"/>
    </row>
    <row r="104" spans="2:16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9"/>
      <c r="O104" s="9"/>
      <c r="P104" s="9"/>
    </row>
    <row r="105" spans="2:16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9"/>
      <c r="O105" s="9"/>
      <c r="P105" s="9"/>
    </row>
    <row r="106" spans="2:16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9"/>
      <c r="O106" s="9"/>
      <c r="P106" s="9"/>
    </row>
    <row r="107" spans="2:16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9"/>
      <c r="O107" s="9"/>
      <c r="P107" s="9"/>
    </row>
    <row r="108" spans="2:16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9"/>
      <c r="O108" s="9"/>
      <c r="P108" s="9"/>
    </row>
    <row r="109" spans="2:16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9"/>
      <c r="O109" s="9"/>
      <c r="P109" s="9"/>
    </row>
    <row r="110" spans="2:16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9"/>
      <c r="O110" s="9"/>
      <c r="P110" s="9"/>
    </row>
    <row r="111" spans="2:16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9"/>
      <c r="O111" s="9"/>
      <c r="P111" s="9"/>
    </row>
    <row r="112" spans="2:16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9"/>
      <c r="O112" s="9"/>
      <c r="P112" s="9"/>
    </row>
    <row r="113" spans="2:16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9"/>
      <c r="O113" s="9"/>
      <c r="P113" s="9"/>
    </row>
    <row r="114" spans="2:16" ht="12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9"/>
      <c r="O114" s="9"/>
      <c r="P114" s="9"/>
    </row>
    <row r="115" spans="2:16" ht="12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9"/>
      <c r="O115" s="9"/>
      <c r="P115" s="9"/>
    </row>
    <row r="116" spans="2:16" ht="12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9"/>
      <c r="O116" s="9"/>
      <c r="P116" s="9"/>
    </row>
    <row r="117" spans="2:16" ht="12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9"/>
      <c r="O117" s="9"/>
      <c r="P117" s="9"/>
    </row>
    <row r="118" spans="2:16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9"/>
      <c r="O118" s="9"/>
      <c r="P118" s="9"/>
    </row>
    <row r="119" spans="2:16" ht="12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9"/>
      <c r="O119" s="9"/>
      <c r="P119" s="9"/>
    </row>
    <row r="120" spans="2:16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9"/>
      <c r="O120" s="9"/>
      <c r="P120" s="9"/>
    </row>
    <row r="121" spans="2:16" ht="12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9"/>
      <c r="O121" s="9"/>
      <c r="P121" s="9"/>
    </row>
    <row r="122" spans="2:16" ht="12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9"/>
      <c r="O122" s="9"/>
      <c r="P122" s="9"/>
    </row>
    <row r="123" spans="2:16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9"/>
      <c r="O123" s="9"/>
      <c r="P123" s="9"/>
    </row>
    <row r="124" spans="2:16" ht="12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9"/>
      <c r="O124" s="9"/>
      <c r="P124" s="9"/>
    </row>
    <row r="125" spans="2:16" ht="12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9"/>
      <c r="O125" s="9"/>
      <c r="P125" s="9"/>
    </row>
    <row r="126" spans="2:16" ht="12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9"/>
      <c r="O126" s="9"/>
      <c r="P126" s="9"/>
    </row>
    <row r="127" spans="2:16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9"/>
      <c r="O127" s="9"/>
      <c r="P127" s="9"/>
    </row>
    <row r="128" spans="2:16" ht="12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9"/>
      <c r="O128" s="9"/>
      <c r="P128" s="9"/>
    </row>
    <row r="129" spans="2:16" ht="12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9"/>
      <c r="O129" s="9"/>
      <c r="P129" s="9"/>
    </row>
    <row r="130" spans="2:16" ht="12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9"/>
      <c r="O130" s="9"/>
      <c r="P130" s="9"/>
    </row>
    <row r="131" spans="2:16" ht="12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9"/>
      <c r="O131" s="9"/>
      <c r="P131" s="9"/>
    </row>
    <row r="132" spans="2:16" ht="12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9"/>
      <c r="O132" s="9"/>
      <c r="P132" s="9"/>
    </row>
    <row r="133" spans="2:16" ht="12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9"/>
      <c r="O133" s="9"/>
      <c r="P133" s="9"/>
    </row>
    <row r="134" spans="2:16" ht="12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9"/>
      <c r="O134" s="9"/>
      <c r="P134" s="9"/>
    </row>
    <row r="135" spans="2:16" ht="12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9"/>
      <c r="O135" s="9"/>
      <c r="P135" s="9"/>
    </row>
    <row r="136" spans="2:16" ht="12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9"/>
      <c r="O136" s="9"/>
      <c r="P136" s="9"/>
    </row>
    <row r="137" spans="2:16" ht="12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9"/>
      <c r="O137" s="9"/>
      <c r="P137" s="9"/>
    </row>
    <row r="138" spans="2:16" ht="12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9"/>
      <c r="O138" s="9"/>
      <c r="P138" s="9"/>
    </row>
    <row r="139" spans="2:16" ht="12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9"/>
      <c r="O139" s="9"/>
      <c r="P139" s="9"/>
    </row>
    <row r="140" spans="2:13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</sheetData>
  <sheetProtection/>
  <mergeCells count="18">
    <mergeCell ref="A3:A26"/>
    <mergeCell ref="B24:B26"/>
    <mergeCell ref="C24:C26"/>
    <mergeCell ref="B3:B5"/>
    <mergeCell ref="C3:C5"/>
    <mergeCell ref="C6:C8"/>
    <mergeCell ref="B15:B17"/>
    <mergeCell ref="C15:C17"/>
    <mergeCell ref="A1:P1"/>
    <mergeCell ref="B9:B11"/>
    <mergeCell ref="C9:C11"/>
    <mergeCell ref="B18:B20"/>
    <mergeCell ref="C18:C20"/>
    <mergeCell ref="B21:B23"/>
    <mergeCell ref="C21:C23"/>
    <mergeCell ref="B12:B14"/>
    <mergeCell ref="C12:C14"/>
    <mergeCell ref="B6:B8"/>
  </mergeCells>
  <printOptions/>
  <pageMargins left="0.6" right="0.6" top="0.75" bottom="0.75" header="0.3" footer="0.3"/>
  <pageSetup fitToHeight="1" fitToWidth="1" horizontalDpi="300" verticalDpi="300" orientation="landscape" scale="69" r:id="rId1"/>
  <headerFooter alignWithMargins="0">
    <oddFooter>&amp;C15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dwest</dc:creator>
  <cp:keywords/>
  <dc:description/>
  <cp:lastModifiedBy>Darrell West</cp:lastModifiedBy>
  <cp:lastPrinted>2021-10-27T15:00:31Z</cp:lastPrinted>
  <dcterms:created xsi:type="dcterms:W3CDTF">2005-06-30T20:41:32Z</dcterms:created>
  <dcterms:modified xsi:type="dcterms:W3CDTF">2021-10-27T15:58:41Z</dcterms:modified>
  <cp:category/>
  <cp:version/>
  <cp:contentType/>
  <cp:contentStatus/>
</cp:coreProperties>
</file>